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Informatica\Desktop\10. Octubre 2022\art. 10\"/>
    </mc:Choice>
  </mc:AlternateContent>
  <bookViews>
    <workbookView xWindow="0" yWindow="0" windowWidth="28800" windowHeight="11835"/>
  </bookViews>
  <sheets>
    <sheet name="Arrendamiento" sheetId="33" r:id="rId1"/>
  </sheets>
  <definedNames>
    <definedName name="_xlnm.Print_Titles" localSheetId="0">Arrendamiento!$1:$7</definedName>
  </definedNames>
  <calcPr calcId="152511"/>
</workbook>
</file>

<file path=xl/calcChain.xml><?xml version="1.0" encoding="utf-8"?>
<calcChain xmlns="http://schemas.openxmlformats.org/spreadsheetml/2006/main">
  <c r="H26" i="33" l="1"/>
  <c r="I21" i="33"/>
  <c r="I22" i="33"/>
  <c r="I18" i="33"/>
  <c r="I17" i="33"/>
  <c r="I16" i="33"/>
  <c r="I15" i="33"/>
  <c r="I14" i="33"/>
  <c r="I24" i="33"/>
  <c r="I19" i="33"/>
  <c r="I23" i="33"/>
  <c r="I13" i="33"/>
  <c r="I11" i="33"/>
  <c r="I12" i="33"/>
</calcChain>
</file>

<file path=xl/sharedStrings.xml><?xml version="1.0" encoding="utf-8"?>
<sst xmlns="http://schemas.openxmlformats.org/spreadsheetml/2006/main" count="135" uniqueCount="120">
  <si>
    <t xml:space="preserve">No. </t>
  </si>
  <si>
    <t>SEDE REGIONAL</t>
  </si>
  <si>
    <t>MOTIVO DEL ARRENDAMIENTO</t>
  </si>
  <si>
    <t>CARACTERISTICAS DEL INMUEBLE</t>
  </si>
  <si>
    <t>NIT</t>
  </si>
  <si>
    <t>NOMBRE DEL PROPIETARIO Y/O MANDATARIO</t>
  </si>
  <si>
    <t>No. DE APROBACIÓN</t>
  </si>
  <si>
    <t>RENTA TOTAL s/contrato</t>
  </si>
  <si>
    <t>RENTA Pagada s/SICOIN</t>
  </si>
  <si>
    <t xml:space="preserve">INFORMACION DE OFICIO </t>
  </si>
  <si>
    <t>REPORTES PARA LA LEY DE ACCESO A LA INFORMACIÓN PÚBLICA, ARTÍCULO 10 NUMERAL 19</t>
  </si>
  <si>
    <t>Contratos de Arrendamientos …</t>
  </si>
  <si>
    <t>No. DE CONTRATO</t>
  </si>
  <si>
    <t>Sede Central (Ciudad de Guatemala)</t>
  </si>
  <si>
    <t>TOTAL RENGLÓN 151</t>
  </si>
  <si>
    <t xml:space="preserve">VIGENCIA DEL CONTRATO </t>
  </si>
  <si>
    <t>611138-6</t>
  </si>
  <si>
    <t>Huehuetenango</t>
  </si>
  <si>
    <t>Funcionamiento de Oficina Sede Regional Huehuetenango</t>
  </si>
  <si>
    <t>Funcionamiento de Oficina Sede Regional Peten</t>
  </si>
  <si>
    <t>772911-1</t>
  </si>
  <si>
    <t>Carlos Augusto Gomez Aldana</t>
  </si>
  <si>
    <t>Funcionamiento de Oficina Sede Regional Suchitepequez</t>
  </si>
  <si>
    <t>832104-3</t>
  </si>
  <si>
    <t>Granados Ramos Mirian Lourdes</t>
  </si>
  <si>
    <t>Chimaltenango</t>
  </si>
  <si>
    <t>Funcionamiento de Oficina Sede Regional Chimaltenango</t>
  </si>
  <si>
    <t>573474-6</t>
  </si>
  <si>
    <t>Flavio Sal Pablo</t>
  </si>
  <si>
    <t>Totonicapán</t>
  </si>
  <si>
    <t>Funcionamiento de Oficina Sede Regional Totonicapan</t>
  </si>
  <si>
    <t>5208892-8</t>
  </si>
  <si>
    <t>Maria del Rosario Tzoc Tumax de Chaclan</t>
  </si>
  <si>
    <t>Baja Verapaz</t>
  </si>
  <si>
    <t>Funcionamiento de Oficina Sede Regional Baja Verapaz</t>
  </si>
  <si>
    <t>1029850-9</t>
  </si>
  <si>
    <t>Cindy Jeanneth Pineda Bol</t>
  </si>
  <si>
    <t>Quetzaltenango</t>
  </si>
  <si>
    <t>Funcionamiento de Oficina Sede Regional Quetzaltenango</t>
  </si>
  <si>
    <t>2687216-1</t>
  </si>
  <si>
    <t>Eleazar Ulises Gonzalez Perez</t>
  </si>
  <si>
    <t xml:space="preserve">Alta Verapaz </t>
  </si>
  <si>
    <t>Funcionamiento de Oficina Sede Regional Alta Verapaz</t>
  </si>
  <si>
    <t>278903-5</t>
  </si>
  <si>
    <t>Maria Armenia Milian Dubon</t>
  </si>
  <si>
    <t>Funcionamiento de Oficina Sede Regional Quiché</t>
  </si>
  <si>
    <t>3498997-8</t>
  </si>
  <si>
    <t>Cecilio Gomez Sajbin</t>
  </si>
  <si>
    <t>San Marcos</t>
  </si>
  <si>
    <t>Funcionamiento de Oficina Sede Regional San Marcos</t>
  </si>
  <si>
    <t>1787411-4</t>
  </si>
  <si>
    <t>Rodolfo Vicente Gomez Gomez</t>
  </si>
  <si>
    <t>Santa Rosa</t>
  </si>
  <si>
    <t>Funcionamiento de Oficina Sede Regional Santa Rosa</t>
  </si>
  <si>
    <t>Sololá</t>
  </si>
  <si>
    <t>Funcionamiento de Oficina Sede Regional Sololá</t>
  </si>
  <si>
    <t>6226188-6</t>
  </si>
  <si>
    <t>Santos Margarita Tepaz Ajcalón</t>
  </si>
  <si>
    <t>Izabal</t>
  </si>
  <si>
    <t>Funcionamiento de Oficina Sede Regional Izabal</t>
  </si>
  <si>
    <t>805652-8</t>
  </si>
  <si>
    <t xml:space="preserve">Sergio Estuardo Juárez Paíz </t>
  </si>
  <si>
    <t xml:space="preserve">Funcionamiento de Oficina Sede central </t>
  </si>
  <si>
    <t xml:space="preserve">Universidad Popular </t>
  </si>
  <si>
    <t xml:space="preserve">Servicio de parqueo,  con capacidad para el  resguardo y estacionamiento de 5 vehículos, durante las veinticuatro (24) horas del día,  incluyendo fines de semana, días festivos y  días de asueto, dicho espacio  se encuentra en buen estado,  así también cuenta con el servicio  de vigilancia  durante las veinticuatro horas del día. </t>
  </si>
  <si>
    <t>Sub arrendamiento para servicio de Parqueo de 5 vehículos propiedad de DEMI.</t>
  </si>
  <si>
    <t>Cristina, Sociedad Anónima</t>
  </si>
  <si>
    <t>Petén</t>
  </si>
  <si>
    <t>Suchitepéquez</t>
  </si>
  <si>
    <t>Quiché</t>
  </si>
  <si>
    <t>02-2022</t>
  </si>
  <si>
    <t>01/01/2022 al 31/12/2022</t>
  </si>
  <si>
    <t>AC-EV-2022-034</t>
  </si>
  <si>
    <t>01-2022</t>
  </si>
  <si>
    <t>AC-EV-2022-035</t>
  </si>
  <si>
    <t>03-2022</t>
  </si>
  <si>
    <t xml:space="preserve">Se encuentra en óptimas y plenas condiciones de habitabilidad, El inmueble consta de dos (2) niveles, cuenta con trece (13) ambientes,  que incluye dos servicios sanitarios, garaje, cocina, comedor, habitaciones, gradas, salas de espera, patio y pila, toda la construcción es de ladrillo limpio; cuenta con servicio de agua potable, energía eléctrica </t>
  </si>
  <si>
    <t>Se encuentra en óptimas y plenas condiciones de habitabilidad, El inmueble   se arrendará únicamente el segundo y tercer nivel, que constan de las siguientes características: el segundo nivel cuenta con tres (3) ambientes, un (1) servicio sanitario con su respectivo lava mano y ducha con calentador, el tercer nivel cuenta con tres (3) ambientes, un (1) servicio sanitario  con su respectivo lava mano y ducha con calentador, sobre  la terraza se encuentra la lavandería, un servicio sanitario y un patio amplio para cualquier actividad. Cuenta con servicio de agua potable, servicio de energía eléctrica.</t>
  </si>
  <si>
    <t>Se encuentra en óptimas y plenas condiciones de habitabilidad, El inmueble  se arrendará dos niveles completos, el primer nivel cuenta con dos (2) puertas una metálica, otra con chapa eléctrica, vidrios transparentes con ventana al exterior protegida con balcón y sala de espera con servicio sanitario. El segundo nivel cuenta con un (1) salón para reuniones, cuatro (4) áreas para oficinas, sala, cocina/comedor, lavandería, un baño con ducha de agua caliente, bodega, todas estas áreas cuentan con iluminación y en el exterior cuenta con dos (2) ventanas en la que una posee balcón y la otra tiene espacios cerrados para seguridad, en la parte de atrás del segundo nivel se cuenta con una ventana con balcón, cuenta además con intercomunicador con dos (2) teléfonos y una cisterna con ocho mil (8,000) litros de agua con bomba hidroneumático; cuenta con servicio de agua potable, recolección de basura,  energía eléctrica,  internet.</t>
  </si>
  <si>
    <t>Se encuentra en óptimas y plenas condiciones de habitabilidad, consta de siete (7)  ambientes distribuido en siete oficinas, dos (2)  baños con su respectiva ducha de agua caliente y con dispensadores para papel y jabón de manos, un patio y una pila, construido de block y terraza; cuenta con  servicio de agua potable, energía eléctrica.</t>
  </si>
  <si>
    <t>09-2022</t>
  </si>
  <si>
    <t xml:space="preserve">Se encuentra en óptimas y plenas condiciones de habitabilidad, consta de dos niveles, cuenta con un parqueo privado que sirve de ingreso al inmueble,  el primer nivel cuenta con tres (3) espacios más el baño, el segundo nivel cuenta con cinco (5) ambientes más dos (2) baños, tiene rejas y con llaves para uso exclusivo de la institución,  toda la construcción es de pared de block y techo de terraza, los ambientes cuentan con entrada de luz natural; cuenta con servicio de  agua potable, energía eléctrica, drenaje, tren de aseo   </t>
  </si>
  <si>
    <t>AC-EV-2022-045</t>
  </si>
  <si>
    <t>AC-EV-2022-051</t>
  </si>
  <si>
    <t>AC-EV-2022-038</t>
  </si>
  <si>
    <t>13-2022</t>
  </si>
  <si>
    <t>14-2022</t>
  </si>
  <si>
    <t>Se encuentra en óptimas y plenas condiciones de habitabilidad. El inmueble  cuenta con cinco (5) ambientes, tres (3) baños, el derecho de arrendamiento es  todo el bien inmueble del primer nivel, la construcción es de material de block con terraza, cuenta con los servicios de agua potable, servicio de energía eléctrica</t>
  </si>
  <si>
    <t>AC-EV-2022-046</t>
  </si>
  <si>
    <t>10-2022</t>
  </si>
  <si>
    <t>Se encuentra en óptimas y plenas condiciones de habitabilidad, se arrendará el segundo y tercer nivel,  cuenta con cuatro (4) oficinas, todas cuentan con puerta, ventanas corredizas, tres (3) de ellas con baño privado, dos (2)  baños adicionales para uso externo de los visitantes a la oficina, un (1) salón de reuniones, una (1) sala de espera, una terraza para disposición de la oficina el cual se encuentra en el tercer nivel y cuenta con parqueo interno, el tipo de construcción es de block, con repello debidamente pintado, cuenta con  servicio de agua potable, energía eléctrica,</t>
  </si>
  <si>
    <t>AC-EV-2022-037</t>
  </si>
  <si>
    <t>04-2022</t>
  </si>
  <si>
    <t>AC-EV-2022-044</t>
  </si>
  <si>
    <t>Se encuentra en óptimas y plenas condiciones de habitabilidad consta de dos niveles, el primer nivel consta de 6 ambientes, 1 cocina, 5 regaderas, 3 servicios sanitarios, 1 pila, el segundo nivel consta de 5 ambientes, 1 servicio sanitario y 1 bodega en la teerraza, todos sus servicios funcionan adecuadamente, servicio de agua potable, servicio de extraccion de basura, servicio de energía elèctrica</t>
  </si>
  <si>
    <t xml:space="preserve">Se encuentra en óptimas y plenas condiciones de habitabilidad, unicamente se arrendara el segundo nivel el cual consta de   un (1) salón para eventos, cinco (5) oficinas, una (1) lavandería  y dos (2) cuartos de baño, cuenta con servicio de agua potable, extracción de basura,  energía eléctrica </t>
  </si>
  <si>
    <t>AC-EV-2022-050</t>
  </si>
  <si>
    <t>05-2022</t>
  </si>
  <si>
    <t>06-2022</t>
  </si>
  <si>
    <t xml:space="preserve">Se encuentra en óptimas y plenas condiciones de habitabilidad,  consta de  tres niveles,  el primer nivel   cuenta con una entrada y a  la vez  garaje para tres vehículos pequeños, tres (3) habitaciones  de cuatro por cuatro metros   (4x4) cada una,  pila, dos (2) servicios sanitarios; el segundo nivel consta de cuatro (4) habitaciones,  dos (2) de cuatro por dos punto cinco metros (4x2.5) cada una, una de cuatro por cuatro metros (4x4) y la otra cinco por tres punto cinco metros (5x3.5), se cuenta con dos (2) ambientes que dan a la orilla de la calle de diez por cuatro metros (10x4) con servicio sanitario y pila; el tercer nivel cuenta con un salón de usos múltiples de diez por ocho metros (10x8); cuenta con servicio de energía eléctrica, servicio de drenaje, agua potable, extracción de basura </t>
  </si>
  <si>
    <t>AC-EV-2022-033</t>
  </si>
  <si>
    <t>07-2022</t>
  </si>
  <si>
    <t>AC-EV-2022-053</t>
  </si>
  <si>
    <t xml:space="preserve">Se encuentra en óptimas y plenas condiciones de habitabilidad, consta de tres niveles, bien estructurado con zapatas y cimientos de concreto, la construcción de ladrillo tatuyo debidamente repellado y terraza en el primero y segundo nivel, consta de diez ambientes y está distribuido así: el primer nivel consta de un garaje amplio para  dos vehículos pequeños, dos (2) habitaciones de cinco por cinco metros cuadrados,  una de ellas tiene  ducha y  baño privado, un servicio sanitario público que  incluye ducha, cocina amplia con sus respectivos gabinetes, pila y  patio amplio; el segundo nivel  consta de dos (2) habitaciones de las mismas medidas del primer nivel,  una con ducha y  baño privado y un tercer ambiente o habitación más grande de cinco por ocho metros cuadrados con su respectiva ducha y  baño privado que  puede ser utilizado  como salón de eventos,  corredor, pila y patio; el tercer nivel consta de un ambiente amplio para bodega y patio grande con galera de lámina que cubre las dos terceras partes del inmueble  y un patio amplio al aire libre; cuenta con servicio de energía eléctrica </t>
  </si>
  <si>
    <t>08-2022</t>
  </si>
  <si>
    <t>3091238-5</t>
  </si>
  <si>
    <t>Rodríguez López  Selvyn Omar</t>
  </si>
  <si>
    <t>AC-EV-2022-039</t>
  </si>
  <si>
    <t>12-2022</t>
  </si>
  <si>
    <t>1020862-3</t>
  </si>
  <si>
    <t>Sandra Patricia Herrarte Jiménez</t>
  </si>
  <si>
    <t>AC-EV-2022-031</t>
  </si>
  <si>
    <t>11-2022</t>
  </si>
  <si>
    <t>Se encuentra en óptimas y plenas condiciones de habitabilidad, tiene un área de mil seiscientos seis punto cinco metros cuadrados (1,606.5 Mts2), cuenta con 6 niveles construidos en ladrillo, cada nivel tiene cuatro (4) ambientes  con oficinas interiores y tabiques de tablayeso, ascensor con capacidad de cuatro (4) personas de peso liviano (máximo 600 libras), patio interno, cuarto de guardianía con baño y ducha, cuarto de lavandería, quince (15) inodoros y  cuatro (4) mingitorios, dieciocho (18) lavamanos y bomba de agua. Los servicios con los que cuenta el edificio son agua potable y servicio de energía eléctrica de ciento diez y doscientos veinte voltios.</t>
  </si>
  <si>
    <t>AC-EV-2022-040</t>
  </si>
  <si>
    <t>Acta Administrativa No. 01-2022</t>
  </si>
  <si>
    <t xml:space="preserve">Se encuentra en óptimas y plenas condiciones de habitabilidad, el inmueble se arrendará completo, cuenta con 4 ambientes el primer nivel, cuatro ambientes el segundo nivel, dos servicios sanitarios, una ducha, construido a base de block y concreto, cuenta con servicio de agua entuada, agua de pozo mecánico, energía electrica, extracción de basura. </t>
  </si>
  <si>
    <t xml:space="preserve">Se encuentra en óptimas y plenas condiciones de habitabilidad, el inmueble consta de un area de 144 metros cuadrados, dos niveles construidos de block, el pirmer nivel cuenta con terraza y el segundo nivel con techo de làmina galvanizada y cielo falso, la planta baja cuenta con parqueo para un carro, àrea de jardín, dos ambientes conectados entre si, area de hall, gradas para el segundo nivel, baño completo, dos ambientes  independientes, patio y pila grande, la planta alta cuenta con tres ambientes independientes, amplios y ventilados, un baño completo, vesíbulo al subir las gradas, patio y depósito de agua en alto ubicado en el patio del sengundo nivel, cuenta con servicio de agua potable, energía electrica, extracción de basura. </t>
  </si>
  <si>
    <t>MES: Octubre de 2022</t>
  </si>
  <si>
    <t>Fecha de emisión: 09/11/2022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</si>
</sst>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quot;* #,##0.00_-;\-&quot;Q&quot;* #,##0.00_-;_-&quot;Q&quot;* &quot;-&quot;??_-;_-@_-"/>
    <numFmt numFmtId="164" formatCode="_-[$Q-100A]* #,##0.00_-;\-[$Q-100A]* #,##0.00_-;_-[$Q-100A]* &quot;-&quot;??_-;_-@_-"/>
  </numFmts>
  <fonts count="10" x14ac:knownFonts="1">
    <font>
      <sz val="11"/>
      <color theme="1"/>
      <name val="Calibri"/>
      <family val="2"/>
      <scheme val="minor"/>
    </font>
    <font>
      <b/>
      <sz val="14"/>
      <color theme="1"/>
      <name val="Calibri"/>
      <family val="2"/>
      <scheme val="minor"/>
    </font>
    <font>
      <sz val="12"/>
      <color theme="1"/>
      <name val="Times New Roman"/>
      <family val="1"/>
    </font>
    <font>
      <b/>
      <sz val="12"/>
      <color theme="1"/>
      <name val="Times New Roman"/>
      <family val="1"/>
    </font>
    <font>
      <b/>
      <sz val="10"/>
      <color theme="1"/>
      <name val="Times New Roman"/>
      <family val="1"/>
    </font>
    <font>
      <sz val="10"/>
      <color theme="1"/>
      <name val="Times New Roman"/>
      <family val="1"/>
    </font>
    <font>
      <sz val="10"/>
      <name val="Times New Roman"/>
      <family val="1"/>
    </font>
    <font>
      <b/>
      <sz val="11"/>
      <color theme="1"/>
      <name val="Calibri"/>
      <family val="2"/>
      <scheme val="minor"/>
    </font>
    <font>
      <sz val="11"/>
      <color theme="1"/>
      <name val="Calibri"/>
      <family val="2"/>
      <scheme val="minor"/>
    </font>
    <font>
      <sz val="11"/>
      <name val="Calibri"/>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8" fillId="0" borderId="0" applyFont="0" applyFill="0" applyBorder="0" applyAlignment="0" applyProtection="0"/>
  </cellStyleXfs>
  <cellXfs count="65">
    <xf numFmtId="0" fontId="0" fillId="0" borderId="0" xfId="0"/>
    <xf numFmtId="0" fontId="0" fillId="0" borderId="0" xfId="0" applyAlignment="1">
      <alignment vertical="top"/>
    </xf>
    <xf numFmtId="0" fontId="2" fillId="0" borderId="0" xfId="0" applyFont="1"/>
    <xf numFmtId="0" fontId="2" fillId="0" borderId="0" xfId="0" applyFont="1" applyAlignment="1">
      <alignment vertical="top"/>
    </xf>
    <xf numFmtId="0" fontId="5" fillId="0" borderId="0" xfId="0" applyFont="1"/>
    <xf numFmtId="0" fontId="5" fillId="0" borderId="1" xfId="0" applyFont="1" applyBorder="1" applyAlignment="1">
      <alignment horizontal="justify" vertical="top" wrapText="1"/>
    </xf>
    <xf numFmtId="49" fontId="5" fillId="0" borderId="1" xfId="0" applyNumberFormat="1" applyFont="1" applyBorder="1" applyAlignment="1">
      <alignment vertical="top"/>
    </xf>
    <xf numFmtId="0" fontId="5" fillId="0" borderId="1" xfId="0" applyFont="1" applyBorder="1" applyAlignment="1">
      <alignment horizontal="center" vertical="top" wrapText="1"/>
    </xf>
    <xf numFmtId="0" fontId="5" fillId="0" borderId="1" xfId="0" applyFont="1" applyBorder="1" applyAlignment="1">
      <alignment horizontal="left" vertical="top" wrapText="1"/>
    </xf>
    <xf numFmtId="0" fontId="4" fillId="0" borderId="1" xfId="0" applyFont="1" applyBorder="1" applyAlignment="1">
      <alignment horizontal="center" wrapText="1"/>
    </xf>
    <xf numFmtId="0" fontId="4" fillId="0" borderId="1" xfId="0" applyFont="1" applyBorder="1" applyAlignment="1">
      <alignment horizontal="center" vertical="top" wrapText="1"/>
    </xf>
    <xf numFmtId="0" fontId="3" fillId="0" borderId="0" xfId="0" applyFont="1"/>
    <xf numFmtId="0" fontId="0" fillId="0" borderId="0" xfId="0" applyAlignment="1">
      <alignment horizontal="center"/>
    </xf>
    <xf numFmtId="0" fontId="5" fillId="0" borderId="1" xfId="0" applyFont="1" applyBorder="1" applyAlignment="1">
      <alignment horizontal="center"/>
    </xf>
    <xf numFmtId="0" fontId="7" fillId="0" borderId="1" xfId="0" applyFont="1" applyBorder="1" applyAlignment="1">
      <alignment horizontal="center"/>
    </xf>
    <xf numFmtId="0" fontId="7" fillId="0" borderId="0" xfId="0" applyFont="1"/>
    <xf numFmtId="0" fontId="6" fillId="0" borderId="1" xfId="0" applyFont="1" applyBorder="1" applyAlignment="1">
      <alignment horizontal="justify" vertical="top" wrapText="1"/>
    </xf>
    <xf numFmtId="49" fontId="6" fillId="0" borderId="1" xfId="0" applyNumberFormat="1" applyFont="1" applyBorder="1" applyAlignment="1">
      <alignment vertical="top"/>
    </xf>
    <xf numFmtId="0" fontId="6" fillId="0" borderId="1" xfId="0" applyFont="1" applyBorder="1" applyAlignment="1">
      <alignment horizontal="center" vertical="top" wrapText="1"/>
    </xf>
    <xf numFmtId="0" fontId="6" fillId="0" borderId="1" xfId="0" applyFont="1" applyBorder="1" applyAlignment="1">
      <alignment vertical="top"/>
    </xf>
    <xf numFmtId="0" fontId="6" fillId="0" borderId="1" xfId="0" applyFont="1" applyBorder="1" applyAlignment="1">
      <alignment horizontal="left" vertical="top" wrapText="1"/>
    </xf>
    <xf numFmtId="0" fontId="6" fillId="0" borderId="0" xfId="0" applyFont="1"/>
    <xf numFmtId="0" fontId="1" fillId="0" borderId="0" xfId="0" applyFont="1" applyAlignment="1">
      <alignment horizontal="center"/>
    </xf>
    <xf numFmtId="0" fontId="3" fillId="0" borderId="0" xfId="0" applyFont="1" applyAlignment="1">
      <alignment horizontal="center"/>
    </xf>
    <xf numFmtId="0" fontId="6" fillId="2" borderId="1" xfId="0" applyFont="1" applyFill="1" applyBorder="1" applyAlignment="1">
      <alignment horizontal="left" vertical="top"/>
    </xf>
    <xf numFmtId="0" fontId="5" fillId="0" borderId="1" xfId="0" applyFont="1" applyBorder="1" applyAlignment="1">
      <alignment horizontal="justify" vertical="center" wrapText="1"/>
    </xf>
    <xf numFmtId="0" fontId="5" fillId="0" borderId="1" xfId="0" applyFont="1" applyBorder="1" applyAlignment="1">
      <alignment horizontal="center" vertical="top"/>
    </xf>
    <xf numFmtId="0" fontId="5" fillId="2" borderId="1" xfId="0" applyFont="1" applyFill="1" applyBorder="1" applyAlignment="1">
      <alignment horizontal="left" vertical="top"/>
    </xf>
    <xf numFmtId="0" fontId="5" fillId="0" borderId="1" xfId="0" applyFont="1" applyBorder="1" applyAlignment="1">
      <alignment wrapText="1"/>
    </xf>
    <xf numFmtId="0" fontId="5" fillId="0" borderId="1" xfId="0" applyFont="1" applyBorder="1" applyAlignment="1">
      <alignment vertical="top"/>
    </xf>
    <xf numFmtId="0" fontId="6" fillId="0" borderId="1" xfId="0" applyFont="1" applyBorder="1" applyAlignment="1">
      <alignment horizontal="justify" vertical="center" wrapText="1"/>
    </xf>
    <xf numFmtId="0" fontId="6" fillId="0" borderId="1" xfId="0" applyFont="1" applyBorder="1" applyAlignment="1">
      <alignment horizontal="center" vertical="top"/>
    </xf>
    <xf numFmtId="0" fontId="9" fillId="0" borderId="0" xfId="0" applyFont="1"/>
    <xf numFmtId="0" fontId="5" fillId="0" borderId="1" xfId="0" applyFont="1" applyFill="1" applyBorder="1" applyAlignment="1">
      <alignment horizontal="justify" vertical="top" wrapText="1"/>
    </xf>
    <xf numFmtId="0" fontId="5" fillId="0" borderId="0" xfId="0" applyFont="1" applyBorder="1" applyAlignment="1">
      <alignment horizontal="justify" vertical="top" wrapText="1"/>
    </xf>
    <xf numFmtId="0" fontId="0" fillId="0" borderId="0" xfId="0" applyFill="1" applyAlignment="1">
      <alignment vertical="top"/>
    </xf>
    <xf numFmtId="0" fontId="1" fillId="0" borderId="0" xfId="0" applyFont="1" applyFill="1" applyAlignment="1">
      <alignment horizontal="center"/>
    </xf>
    <xf numFmtId="0" fontId="3" fillId="0" borderId="0" xfId="0" applyFont="1" applyFill="1" applyAlignment="1">
      <alignment horizontal="center"/>
    </xf>
    <xf numFmtId="0" fontId="3" fillId="0" borderId="0" xfId="0" applyFont="1" applyFill="1" applyAlignment="1">
      <alignment vertical="top"/>
    </xf>
    <xf numFmtId="0" fontId="4" fillId="0" borderId="1" xfId="0" applyFont="1" applyFill="1" applyBorder="1" applyAlignment="1">
      <alignment horizontal="center" vertical="top" wrapText="1"/>
    </xf>
    <xf numFmtId="164" fontId="5" fillId="0" borderId="1" xfId="0" applyNumberFormat="1" applyFont="1" applyFill="1" applyBorder="1" applyAlignment="1">
      <alignment horizontal="right" vertical="top"/>
    </xf>
    <xf numFmtId="164" fontId="5" fillId="0" borderId="1" xfId="0" applyNumberFormat="1" applyFont="1" applyFill="1" applyBorder="1" applyAlignment="1">
      <alignment vertical="top"/>
    </xf>
    <xf numFmtId="0" fontId="5" fillId="0" borderId="1" xfId="0" applyFont="1" applyFill="1" applyBorder="1" applyAlignment="1">
      <alignment vertical="top" wrapText="1"/>
    </xf>
    <xf numFmtId="4" fontId="5" fillId="0" borderId="1" xfId="0" applyNumberFormat="1" applyFont="1" applyFill="1" applyBorder="1" applyAlignment="1">
      <alignment horizontal="center" vertical="top"/>
    </xf>
    <xf numFmtId="164" fontId="5" fillId="0" borderId="1" xfId="1" applyNumberFormat="1" applyFont="1" applyFill="1" applyBorder="1" applyAlignment="1">
      <alignment vertical="top"/>
    </xf>
    <xf numFmtId="164" fontId="5" fillId="0" borderId="1" xfId="0" applyNumberFormat="1" applyFont="1" applyFill="1" applyBorder="1" applyAlignment="1">
      <alignment horizontal="center" vertical="top"/>
    </xf>
    <xf numFmtId="164" fontId="6" fillId="0" borderId="1" xfId="0" applyNumberFormat="1" applyFont="1" applyFill="1" applyBorder="1" applyAlignment="1">
      <alignment horizontal="right" vertical="top"/>
    </xf>
    <xf numFmtId="164" fontId="6" fillId="0" borderId="1" xfId="0" applyNumberFormat="1" applyFont="1" applyFill="1" applyBorder="1" applyAlignment="1">
      <alignment vertical="top"/>
    </xf>
    <xf numFmtId="164" fontId="7" fillId="0" borderId="1" xfId="0" applyNumberFormat="1" applyFont="1" applyFill="1" applyBorder="1" applyAlignment="1">
      <alignment vertical="top"/>
    </xf>
    <xf numFmtId="0" fontId="7" fillId="0" borderId="1" xfId="0" applyFont="1" applyFill="1" applyBorder="1" applyAlignment="1">
      <alignment vertical="top"/>
    </xf>
    <xf numFmtId="0" fontId="2" fillId="0" borderId="0" xfId="0" applyFont="1" applyFill="1" applyAlignment="1">
      <alignment vertical="top"/>
    </xf>
    <xf numFmtId="0" fontId="3" fillId="0" borderId="0" xfId="0" applyFont="1" applyAlignment="1">
      <alignment horizontal="left"/>
    </xf>
    <xf numFmtId="0" fontId="7" fillId="0" borderId="2" xfId="0" applyFont="1" applyBorder="1" applyAlignment="1">
      <alignment horizontal="center" vertical="top"/>
    </xf>
    <xf numFmtId="0" fontId="7" fillId="0" borderId="3" xfId="0" applyFont="1" applyBorder="1" applyAlignment="1">
      <alignment horizontal="center" vertical="top"/>
    </xf>
    <xf numFmtId="0" fontId="7" fillId="0" borderId="4" xfId="0" applyFont="1" applyBorder="1" applyAlignment="1">
      <alignment horizontal="center" vertical="top"/>
    </xf>
    <xf numFmtId="0" fontId="1" fillId="0" borderId="0" xfId="0" applyFont="1" applyAlignment="1">
      <alignment horizontal="center"/>
    </xf>
    <xf numFmtId="0" fontId="3" fillId="0" borderId="0" xfId="0" applyFont="1" applyAlignment="1">
      <alignment horizontal="center"/>
    </xf>
    <xf numFmtId="0" fontId="2" fillId="0" borderId="0" xfId="0" applyFont="1" applyAlignment="1">
      <alignment horizontal="center"/>
    </xf>
    <xf numFmtId="0" fontId="0" fillId="0" borderId="0" xfId="0" applyBorder="1"/>
    <xf numFmtId="0" fontId="3" fillId="0" borderId="0" xfId="0" applyFont="1" applyBorder="1"/>
    <xf numFmtId="0" fontId="5" fillId="0" borderId="0" xfId="0" applyFont="1" applyBorder="1"/>
    <xf numFmtId="0" fontId="2" fillId="0" borderId="0" xfId="0" applyFont="1" applyBorder="1"/>
    <xf numFmtId="0" fontId="9" fillId="0" borderId="0" xfId="0" applyFont="1" applyBorder="1"/>
    <xf numFmtId="0" fontId="6" fillId="0" borderId="0" xfId="0" applyFont="1" applyBorder="1"/>
    <xf numFmtId="0" fontId="7" fillId="0" borderId="0" xfId="0" applyFont="1" applyBorder="1"/>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266700</xdr:colOff>
      <xdr:row>2</xdr:row>
      <xdr:rowOff>238125</xdr:rowOff>
    </xdr:to>
    <xdr:pic>
      <xdr:nvPicPr>
        <xdr:cNvPr id="3" name="Imagen 2" descr="C:\Users\rgarcia.DEMI0\Downloads\LOGO FONDO BLANCO 14-10-2020 (2).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390775" cy="71437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28"/>
  <sheetViews>
    <sheetView tabSelected="1" topLeftCell="A25" zoomScale="85" zoomScaleNormal="85" workbookViewId="0">
      <selection activeCell="A8" sqref="A8:C8"/>
    </sheetView>
  </sheetViews>
  <sheetFormatPr baseColWidth="10" defaultRowHeight="15" x14ac:dyDescent="0.25"/>
  <cols>
    <col min="1" max="1" width="4" style="12" customWidth="1"/>
    <col min="2" max="2" width="15.85546875" style="1" customWidth="1"/>
    <col min="3" max="3" width="12" style="1" customWidth="1"/>
    <col min="4" max="4" width="19.28515625" style="1" customWidth="1"/>
    <col min="5" max="5" width="40.42578125" customWidth="1"/>
    <col min="6" max="6" width="11" style="1" customWidth="1"/>
    <col min="7" max="7" width="20.5703125" style="1" customWidth="1"/>
    <col min="8" max="8" width="13.140625" style="35" customWidth="1"/>
    <col min="9" max="9" width="14" style="35" customWidth="1"/>
    <col min="10" max="10" width="14.140625" style="35" customWidth="1"/>
    <col min="11" max="11" width="14.5703125" style="35" customWidth="1"/>
    <col min="17" max="62" width="11.42578125" style="58"/>
  </cols>
  <sheetData>
    <row r="1" spans="1:62" ht="18.75" x14ac:dyDescent="0.3">
      <c r="B1" s="55"/>
      <c r="C1" s="55"/>
      <c r="D1" s="55"/>
      <c r="E1" s="55"/>
      <c r="F1" s="55"/>
      <c r="G1" s="55"/>
      <c r="H1" s="55"/>
      <c r="I1" s="55"/>
      <c r="J1" s="55"/>
    </row>
    <row r="2" spans="1:62" ht="18.75" x14ac:dyDescent="0.3">
      <c r="B2" s="55"/>
      <c r="C2" s="55"/>
      <c r="D2" s="55"/>
      <c r="E2" s="55"/>
      <c r="F2" s="55"/>
      <c r="G2" s="55"/>
      <c r="H2" s="55"/>
      <c r="I2" s="55"/>
      <c r="J2" s="55"/>
    </row>
    <row r="3" spans="1:62" ht="21" customHeight="1" x14ac:dyDescent="0.3">
      <c r="B3" s="55"/>
      <c r="C3" s="55"/>
      <c r="D3" s="55"/>
      <c r="E3" s="55"/>
      <c r="F3" s="55"/>
      <c r="G3" s="55"/>
      <c r="H3" s="55"/>
      <c r="I3" s="55"/>
      <c r="J3" s="55"/>
    </row>
    <row r="4" spans="1:62" ht="9" customHeight="1" x14ac:dyDescent="0.3">
      <c r="B4" s="22"/>
      <c r="C4" s="22"/>
      <c r="D4" s="22"/>
      <c r="E4" s="22"/>
      <c r="F4" s="22"/>
      <c r="G4" s="22"/>
      <c r="H4" s="36"/>
      <c r="I4" s="36"/>
      <c r="J4" s="36"/>
    </row>
    <row r="5" spans="1:62" ht="17.25" customHeight="1" x14ac:dyDescent="0.25">
      <c r="A5" s="56" t="s">
        <v>9</v>
      </c>
      <c r="B5" s="56"/>
      <c r="C5" s="56"/>
      <c r="D5" s="56"/>
      <c r="E5" s="56"/>
      <c r="F5" s="56"/>
      <c r="G5" s="56"/>
      <c r="H5" s="56"/>
      <c r="I5" s="56"/>
      <c r="J5" s="56"/>
      <c r="K5" s="56"/>
    </row>
    <row r="6" spans="1:62" ht="15" customHeight="1" x14ac:dyDescent="0.25">
      <c r="A6" s="56" t="s">
        <v>10</v>
      </c>
      <c r="B6" s="56"/>
      <c r="C6" s="56"/>
      <c r="D6" s="56"/>
      <c r="E6" s="56"/>
      <c r="F6" s="56"/>
      <c r="G6" s="56"/>
      <c r="H6" s="56"/>
      <c r="I6" s="56"/>
      <c r="J6" s="56"/>
      <c r="K6" s="56"/>
    </row>
    <row r="7" spans="1:62" ht="12.75" customHeight="1" x14ac:dyDescent="0.25">
      <c r="A7" s="57" t="s">
        <v>11</v>
      </c>
      <c r="B7" s="57"/>
      <c r="C7" s="57"/>
      <c r="D7" s="57"/>
      <c r="E7" s="57"/>
      <c r="F7" s="57"/>
      <c r="G7" s="57"/>
      <c r="H7" s="57"/>
      <c r="I7" s="57"/>
      <c r="J7" s="57"/>
      <c r="K7" s="57"/>
    </row>
    <row r="8" spans="1:62" s="11" customFormat="1" ht="29.25" customHeight="1" x14ac:dyDescent="0.25">
      <c r="A8" s="51" t="s">
        <v>118</v>
      </c>
      <c r="B8" s="51"/>
      <c r="C8" s="51"/>
      <c r="D8" s="23"/>
      <c r="E8" s="23"/>
      <c r="F8" s="23"/>
      <c r="G8" s="23"/>
      <c r="H8" s="37"/>
      <c r="I8" s="37"/>
      <c r="J8" s="37"/>
      <c r="K8" s="38"/>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row>
    <row r="9" spans="1:62" ht="9.75" customHeight="1" x14ac:dyDescent="0.3">
      <c r="B9" s="22"/>
      <c r="C9" s="22"/>
      <c r="D9" s="22"/>
      <c r="E9" s="22"/>
      <c r="F9" s="22"/>
      <c r="G9" s="22"/>
      <c r="H9" s="36"/>
      <c r="I9" s="36"/>
      <c r="J9" s="36"/>
    </row>
    <row r="10" spans="1:62" s="4" customFormat="1" ht="38.25" x14ac:dyDescent="0.2">
      <c r="A10" s="9" t="s">
        <v>0</v>
      </c>
      <c r="B10" s="10" t="s">
        <v>1</v>
      </c>
      <c r="C10" s="10" t="s">
        <v>12</v>
      </c>
      <c r="D10" s="10" t="s">
        <v>2</v>
      </c>
      <c r="E10" s="9" t="s">
        <v>3</v>
      </c>
      <c r="F10" s="10" t="s">
        <v>4</v>
      </c>
      <c r="G10" s="10" t="s">
        <v>5</v>
      </c>
      <c r="H10" s="39" t="s">
        <v>8</v>
      </c>
      <c r="I10" s="39" t="s">
        <v>7</v>
      </c>
      <c r="J10" s="39" t="s">
        <v>15</v>
      </c>
      <c r="K10" s="39" t="s">
        <v>6</v>
      </c>
      <c r="Q10" s="60"/>
      <c r="R10" s="60"/>
      <c r="S10" s="60"/>
      <c r="T10" s="60"/>
      <c r="U10" s="60"/>
      <c r="V10" s="60"/>
      <c r="W10" s="60"/>
      <c r="X10" s="60"/>
      <c r="Y10" s="60"/>
      <c r="Z10" s="60"/>
      <c r="AA10" s="60"/>
      <c r="AB10" s="60"/>
      <c r="AC10" s="60"/>
      <c r="AD10" s="60"/>
      <c r="AE10" s="60"/>
      <c r="AF10" s="60"/>
      <c r="AG10" s="60"/>
      <c r="AH10" s="60"/>
      <c r="AI10" s="60"/>
      <c r="AJ10" s="60"/>
      <c r="AK10" s="60"/>
      <c r="AL10" s="60"/>
      <c r="AM10" s="60"/>
      <c r="AN10" s="60"/>
      <c r="AO10" s="60"/>
      <c r="AP10" s="60"/>
      <c r="AQ10" s="60"/>
      <c r="AR10" s="60"/>
      <c r="AS10" s="60"/>
      <c r="AT10" s="60"/>
      <c r="AU10" s="60"/>
      <c r="AV10" s="60"/>
      <c r="AW10" s="60"/>
      <c r="AX10" s="60"/>
      <c r="AY10" s="60"/>
      <c r="AZ10" s="60"/>
      <c r="BA10" s="60"/>
      <c r="BB10" s="60"/>
      <c r="BC10" s="60"/>
      <c r="BD10" s="60"/>
      <c r="BE10" s="60"/>
      <c r="BF10" s="60"/>
      <c r="BG10" s="60"/>
      <c r="BH10" s="60"/>
      <c r="BI10" s="60"/>
      <c r="BJ10" s="60"/>
    </row>
    <row r="11" spans="1:62" s="2" customFormat="1" ht="237" customHeight="1" x14ac:dyDescent="0.25">
      <c r="A11" s="13">
        <v>1</v>
      </c>
      <c r="B11" s="27" t="s">
        <v>37</v>
      </c>
      <c r="C11" s="6" t="s">
        <v>73</v>
      </c>
      <c r="D11" s="7" t="s">
        <v>38</v>
      </c>
      <c r="E11" s="25" t="s">
        <v>78</v>
      </c>
      <c r="F11" s="26" t="s">
        <v>39</v>
      </c>
      <c r="G11" s="5" t="s">
        <v>40</v>
      </c>
      <c r="H11" s="40">
        <v>4000</v>
      </c>
      <c r="I11" s="41">
        <f>4000*12</f>
        <v>48000</v>
      </c>
      <c r="J11" s="42" t="s">
        <v>71</v>
      </c>
      <c r="K11" s="43" t="s">
        <v>74</v>
      </c>
      <c r="Q11" s="61"/>
      <c r="R11" s="61"/>
      <c r="S11" s="61"/>
      <c r="T11" s="61"/>
      <c r="U11" s="61"/>
      <c r="V11" s="61"/>
      <c r="W11" s="61"/>
      <c r="X11" s="61"/>
      <c r="Y11" s="61"/>
      <c r="Z11" s="61"/>
      <c r="AA11" s="61"/>
      <c r="AB11" s="61"/>
      <c r="AC11" s="61"/>
      <c r="AD11" s="61"/>
      <c r="AE11" s="61"/>
      <c r="AF11" s="61"/>
      <c r="AG11" s="61"/>
      <c r="AH11" s="61"/>
      <c r="AI11" s="61"/>
      <c r="AJ11" s="61"/>
      <c r="AK11" s="61"/>
      <c r="AL11" s="61"/>
      <c r="AM11" s="61"/>
      <c r="AN11" s="61"/>
      <c r="AO11" s="61"/>
      <c r="AP11" s="61"/>
      <c r="AQ11" s="61"/>
      <c r="AR11" s="61"/>
      <c r="AS11" s="61"/>
      <c r="AT11" s="61"/>
      <c r="AU11" s="61"/>
      <c r="AV11" s="61"/>
      <c r="AW11" s="61"/>
      <c r="AX11" s="61"/>
      <c r="AY11" s="61"/>
      <c r="AZ11" s="61"/>
      <c r="BA11" s="61"/>
      <c r="BB11" s="61"/>
      <c r="BC11" s="61"/>
      <c r="BD11" s="61"/>
      <c r="BE11" s="61"/>
      <c r="BF11" s="61"/>
      <c r="BG11" s="61"/>
      <c r="BH11" s="61"/>
      <c r="BI11" s="61"/>
      <c r="BJ11" s="61"/>
    </row>
    <row r="12" spans="1:62" s="4" customFormat="1" ht="159.75" customHeight="1" x14ac:dyDescent="0.2">
      <c r="A12" s="13">
        <v>2</v>
      </c>
      <c r="B12" s="27" t="s">
        <v>54</v>
      </c>
      <c r="C12" s="6" t="s">
        <v>70</v>
      </c>
      <c r="D12" s="7" t="s">
        <v>55</v>
      </c>
      <c r="E12" s="5" t="s">
        <v>77</v>
      </c>
      <c r="F12" s="29" t="s">
        <v>56</v>
      </c>
      <c r="G12" s="8" t="s">
        <v>57</v>
      </c>
      <c r="H12" s="40">
        <v>5000</v>
      </c>
      <c r="I12" s="41">
        <f>5000*12</f>
        <v>60000</v>
      </c>
      <c r="J12" s="42" t="s">
        <v>71</v>
      </c>
      <c r="K12" s="43" t="s">
        <v>72</v>
      </c>
      <c r="Q12" s="60"/>
      <c r="R12" s="60"/>
      <c r="S12" s="60"/>
      <c r="T12" s="60"/>
      <c r="U12" s="60"/>
      <c r="V12" s="60"/>
      <c r="W12" s="60"/>
      <c r="X12" s="60"/>
      <c r="Y12" s="60"/>
      <c r="Z12" s="60"/>
      <c r="AA12" s="60"/>
      <c r="AB12" s="60"/>
      <c r="AC12" s="60"/>
      <c r="AD12" s="60"/>
      <c r="AE12" s="60"/>
      <c r="AF12" s="60"/>
      <c r="AG12" s="60"/>
      <c r="AH12" s="60"/>
      <c r="AI12" s="60"/>
      <c r="AJ12" s="60"/>
      <c r="AK12" s="60"/>
      <c r="AL12" s="60"/>
      <c r="AM12" s="60"/>
      <c r="AN12" s="60"/>
      <c r="AO12" s="60"/>
      <c r="AP12" s="60"/>
      <c r="AQ12" s="60"/>
      <c r="AR12" s="60"/>
      <c r="AS12" s="60"/>
      <c r="AT12" s="60"/>
      <c r="AU12" s="60"/>
      <c r="AV12" s="60"/>
      <c r="AW12" s="60"/>
      <c r="AX12" s="60"/>
      <c r="AY12" s="60"/>
      <c r="AZ12" s="60"/>
      <c r="BA12" s="60"/>
      <c r="BB12" s="60"/>
      <c r="BC12" s="60"/>
      <c r="BD12" s="60"/>
      <c r="BE12" s="60"/>
      <c r="BF12" s="60"/>
      <c r="BG12" s="60"/>
      <c r="BH12" s="60"/>
      <c r="BI12" s="60"/>
      <c r="BJ12" s="60"/>
    </row>
    <row r="13" spans="1:62" ht="87" customHeight="1" x14ac:dyDescent="0.25">
      <c r="A13" s="13">
        <v>3</v>
      </c>
      <c r="B13" s="24" t="s">
        <v>69</v>
      </c>
      <c r="C13" s="6" t="s">
        <v>75</v>
      </c>
      <c r="D13" s="7" t="s">
        <v>45</v>
      </c>
      <c r="E13" s="25" t="s">
        <v>76</v>
      </c>
      <c r="F13" s="26" t="s">
        <v>46</v>
      </c>
      <c r="G13" s="5" t="s">
        <v>47</v>
      </c>
      <c r="H13" s="40">
        <v>5500</v>
      </c>
      <c r="I13" s="41">
        <f>5500*12</f>
        <v>66000</v>
      </c>
      <c r="J13" s="42" t="s">
        <v>71</v>
      </c>
      <c r="K13" s="43" t="s">
        <v>83</v>
      </c>
    </row>
    <row r="14" spans="1:62" s="2" customFormat="1" ht="112.5" customHeight="1" x14ac:dyDescent="0.25">
      <c r="A14" s="13">
        <v>4</v>
      </c>
      <c r="B14" s="27" t="s">
        <v>33</v>
      </c>
      <c r="C14" s="6" t="s">
        <v>92</v>
      </c>
      <c r="D14" s="7" t="s">
        <v>34</v>
      </c>
      <c r="E14" s="28" t="s">
        <v>94</v>
      </c>
      <c r="F14" s="29" t="s">
        <v>35</v>
      </c>
      <c r="G14" s="8" t="s">
        <v>36</v>
      </c>
      <c r="H14" s="45">
        <v>5000</v>
      </c>
      <c r="I14" s="41">
        <f>5000*12</f>
        <v>60000</v>
      </c>
      <c r="J14" s="42" t="s">
        <v>71</v>
      </c>
      <c r="K14" s="43" t="s">
        <v>93</v>
      </c>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row>
    <row r="15" spans="1:62" ht="76.5" customHeight="1" x14ac:dyDescent="0.25">
      <c r="A15" s="13">
        <v>5</v>
      </c>
      <c r="B15" s="27" t="s">
        <v>41</v>
      </c>
      <c r="C15" s="6" t="s">
        <v>97</v>
      </c>
      <c r="D15" s="7" t="s">
        <v>42</v>
      </c>
      <c r="E15" s="28" t="s">
        <v>95</v>
      </c>
      <c r="F15" s="29" t="s">
        <v>43</v>
      </c>
      <c r="G15" s="8" t="s">
        <v>44</v>
      </c>
      <c r="H15" s="40">
        <v>4500</v>
      </c>
      <c r="I15" s="41">
        <f>4500*12</f>
        <v>54000</v>
      </c>
      <c r="J15" s="42" t="s">
        <v>71</v>
      </c>
      <c r="K15" s="43" t="s">
        <v>96</v>
      </c>
    </row>
    <row r="16" spans="1:62" s="4" customFormat="1" ht="200.25" customHeight="1" x14ac:dyDescent="0.2">
      <c r="A16" s="13">
        <v>6</v>
      </c>
      <c r="B16" s="27" t="s">
        <v>25</v>
      </c>
      <c r="C16" s="6" t="s">
        <v>98</v>
      </c>
      <c r="D16" s="7" t="s">
        <v>26</v>
      </c>
      <c r="E16" s="5" t="s">
        <v>99</v>
      </c>
      <c r="F16" s="29" t="s">
        <v>27</v>
      </c>
      <c r="G16" s="8" t="s">
        <v>28</v>
      </c>
      <c r="H16" s="40">
        <v>5000</v>
      </c>
      <c r="I16" s="41">
        <f>5000*12</f>
        <v>60000</v>
      </c>
      <c r="J16" s="42" t="s">
        <v>71</v>
      </c>
      <c r="K16" s="43" t="s">
        <v>100</v>
      </c>
      <c r="Q16" s="60"/>
      <c r="R16" s="60"/>
      <c r="S16" s="60"/>
      <c r="T16" s="60"/>
      <c r="U16" s="60"/>
      <c r="V16" s="60"/>
      <c r="W16" s="60"/>
      <c r="X16" s="60"/>
      <c r="Y16" s="60"/>
      <c r="Z16" s="60"/>
      <c r="AA16" s="60"/>
      <c r="AB16" s="60"/>
      <c r="AC16" s="60"/>
      <c r="AD16" s="60"/>
      <c r="AE16" s="60"/>
      <c r="AF16" s="60"/>
      <c r="AG16" s="60"/>
      <c r="AH16" s="60"/>
      <c r="AI16" s="60"/>
      <c r="AJ16" s="60"/>
      <c r="AK16" s="60"/>
      <c r="AL16" s="60"/>
      <c r="AM16" s="60"/>
      <c r="AN16" s="60"/>
      <c r="AO16" s="60"/>
      <c r="AP16" s="60"/>
      <c r="AQ16" s="60"/>
      <c r="AR16" s="60"/>
      <c r="AS16" s="60"/>
      <c r="AT16" s="60"/>
      <c r="AU16" s="60"/>
      <c r="AV16" s="60"/>
      <c r="AW16" s="60"/>
      <c r="AX16" s="60"/>
      <c r="AY16" s="60"/>
      <c r="AZ16" s="60"/>
      <c r="BA16" s="60"/>
      <c r="BB16" s="60"/>
      <c r="BC16" s="60"/>
      <c r="BD16" s="60"/>
      <c r="BE16" s="60"/>
      <c r="BF16" s="60"/>
      <c r="BG16" s="60"/>
      <c r="BH16" s="60"/>
      <c r="BI16" s="60"/>
      <c r="BJ16" s="60"/>
    </row>
    <row r="17" spans="1:62" s="4" customFormat="1" ht="288" customHeight="1" x14ac:dyDescent="0.2">
      <c r="A17" s="13">
        <v>7</v>
      </c>
      <c r="B17" s="27" t="s">
        <v>68</v>
      </c>
      <c r="C17" s="6" t="s">
        <v>101</v>
      </c>
      <c r="D17" s="7" t="s">
        <v>22</v>
      </c>
      <c r="E17" s="28" t="s">
        <v>103</v>
      </c>
      <c r="F17" s="29" t="s">
        <v>23</v>
      </c>
      <c r="G17" s="8" t="s">
        <v>24</v>
      </c>
      <c r="H17" s="40">
        <v>4000</v>
      </c>
      <c r="I17" s="44">
        <f>4000*12</f>
        <v>48000</v>
      </c>
      <c r="J17" s="42" t="s">
        <v>71</v>
      </c>
      <c r="K17" s="43" t="s">
        <v>102</v>
      </c>
      <c r="Q17" s="60"/>
      <c r="R17" s="60"/>
      <c r="S17" s="60"/>
      <c r="T17" s="60"/>
      <c r="U17" s="60"/>
      <c r="V17" s="60"/>
      <c r="W17" s="60"/>
      <c r="X17" s="60"/>
      <c r="Y17" s="60"/>
      <c r="Z17" s="60"/>
      <c r="AA17" s="60"/>
      <c r="AB17" s="60"/>
      <c r="AC17" s="60"/>
      <c r="AD17" s="60"/>
      <c r="AE17" s="60"/>
      <c r="AF17" s="60"/>
      <c r="AG17" s="60"/>
      <c r="AH17" s="60"/>
      <c r="AI17" s="60"/>
      <c r="AJ17" s="60"/>
      <c r="AK17" s="60"/>
      <c r="AL17" s="60"/>
      <c r="AM17" s="60"/>
      <c r="AN17" s="60"/>
      <c r="AO17" s="60"/>
      <c r="AP17" s="60"/>
      <c r="AQ17" s="60"/>
      <c r="AR17" s="60"/>
      <c r="AS17" s="60"/>
      <c r="AT17" s="60"/>
      <c r="AU17" s="60"/>
      <c r="AV17" s="60"/>
      <c r="AW17" s="60"/>
      <c r="AX17" s="60"/>
      <c r="AY17" s="60"/>
      <c r="AZ17" s="60"/>
      <c r="BA17" s="60"/>
      <c r="BB17" s="60"/>
      <c r="BC17" s="60"/>
      <c r="BD17" s="60"/>
      <c r="BE17" s="60"/>
      <c r="BF17" s="60"/>
      <c r="BG17" s="60"/>
      <c r="BH17" s="60"/>
      <c r="BI17" s="60"/>
      <c r="BJ17" s="60"/>
    </row>
    <row r="18" spans="1:62" s="2" customFormat="1" ht="92.25" customHeight="1" x14ac:dyDescent="0.25">
      <c r="A18" s="13">
        <v>8</v>
      </c>
      <c r="B18" s="24" t="s">
        <v>17</v>
      </c>
      <c r="C18" s="6" t="s">
        <v>104</v>
      </c>
      <c r="D18" s="7" t="s">
        <v>18</v>
      </c>
      <c r="E18" s="30" t="s">
        <v>116</v>
      </c>
      <c r="F18" s="26" t="s">
        <v>105</v>
      </c>
      <c r="G18" s="5" t="s">
        <v>106</v>
      </c>
      <c r="H18" s="40">
        <v>4000</v>
      </c>
      <c r="I18" s="41">
        <f>4000*12</f>
        <v>48000</v>
      </c>
      <c r="J18" s="42" t="s">
        <v>71</v>
      </c>
      <c r="K18" s="43" t="s">
        <v>107</v>
      </c>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61"/>
      <c r="BJ18" s="61"/>
    </row>
    <row r="19" spans="1:62" s="2" customFormat="1" ht="143.25" customHeight="1" x14ac:dyDescent="0.25">
      <c r="A19" s="13">
        <v>9</v>
      </c>
      <c r="B19" s="27" t="s">
        <v>29</v>
      </c>
      <c r="C19" s="6" t="s">
        <v>80</v>
      </c>
      <c r="D19" s="7" t="s">
        <v>30</v>
      </c>
      <c r="E19" s="25" t="s">
        <v>81</v>
      </c>
      <c r="F19" s="26" t="s">
        <v>31</v>
      </c>
      <c r="G19" s="5" t="s">
        <v>32</v>
      </c>
      <c r="H19" s="40">
        <v>4500</v>
      </c>
      <c r="I19" s="41">
        <f>4500*12</f>
        <v>54000</v>
      </c>
      <c r="J19" s="42" t="s">
        <v>71</v>
      </c>
      <c r="K19" s="43" t="s">
        <v>84</v>
      </c>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row>
    <row r="20" spans="1:62" s="32" customFormat="1" ht="150" customHeight="1" x14ac:dyDescent="0.25">
      <c r="A20" s="13">
        <v>10</v>
      </c>
      <c r="B20" s="24" t="s">
        <v>58</v>
      </c>
      <c r="C20" s="17" t="s">
        <v>89</v>
      </c>
      <c r="D20" s="18" t="s">
        <v>59</v>
      </c>
      <c r="E20" s="30" t="s">
        <v>90</v>
      </c>
      <c r="F20" s="31" t="s">
        <v>60</v>
      </c>
      <c r="G20" s="16" t="s">
        <v>61</v>
      </c>
      <c r="H20" s="46">
        <v>5000</v>
      </c>
      <c r="I20" s="47">
        <v>60000</v>
      </c>
      <c r="J20" s="42" t="s">
        <v>71</v>
      </c>
      <c r="K20" s="43" t="s">
        <v>91</v>
      </c>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row>
    <row r="21" spans="1:62" s="21" customFormat="1" ht="175.5" customHeight="1" x14ac:dyDescent="0.2">
      <c r="A21" s="13">
        <v>11</v>
      </c>
      <c r="B21" s="16" t="s">
        <v>13</v>
      </c>
      <c r="C21" s="17" t="s">
        <v>112</v>
      </c>
      <c r="D21" s="18" t="s">
        <v>62</v>
      </c>
      <c r="E21" s="16" t="s">
        <v>113</v>
      </c>
      <c r="F21" s="19" t="s">
        <v>16</v>
      </c>
      <c r="G21" s="20" t="s">
        <v>63</v>
      </c>
      <c r="H21" s="46">
        <v>55000</v>
      </c>
      <c r="I21" s="47">
        <f>55000*12</f>
        <v>660000</v>
      </c>
      <c r="J21" s="42" t="s">
        <v>71</v>
      </c>
      <c r="K21" s="43" t="s">
        <v>114</v>
      </c>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3"/>
      <c r="AP21" s="63"/>
      <c r="AQ21" s="63"/>
      <c r="AR21" s="63"/>
      <c r="AS21" s="63"/>
      <c r="AT21" s="63"/>
      <c r="AU21" s="63"/>
      <c r="AV21" s="63"/>
      <c r="AW21" s="63"/>
      <c r="AX21" s="63"/>
      <c r="AY21" s="63"/>
      <c r="AZ21" s="63"/>
      <c r="BA21" s="63"/>
      <c r="BB21" s="63"/>
      <c r="BC21" s="63"/>
      <c r="BD21" s="63"/>
      <c r="BE21" s="63"/>
      <c r="BF21" s="63"/>
      <c r="BG21" s="63"/>
      <c r="BH21" s="63"/>
      <c r="BI21" s="63"/>
      <c r="BJ21" s="63"/>
    </row>
    <row r="22" spans="1:62" ht="204" x14ac:dyDescent="0.25">
      <c r="A22" s="13">
        <v>12</v>
      </c>
      <c r="B22" s="24" t="s">
        <v>52</v>
      </c>
      <c r="C22" s="6" t="s">
        <v>108</v>
      </c>
      <c r="D22" s="7" t="s">
        <v>53</v>
      </c>
      <c r="E22" s="30" t="s">
        <v>117</v>
      </c>
      <c r="F22" s="26" t="s">
        <v>109</v>
      </c>
      <c r="G22" s="5" t="s">
        <v>110</v>
      </c>
      <c r="H22" s="40">
        <v>5000</v>
      </c>
      <c r="I22" s="41">
        <f>3500*12</f>
        <v>42000</v>
      </c>
      <c r="J22" s="42" t="s">
        <v>71</v>
      </c>
      <c r="K22" s="43" t="s">
        <v>111</v>
      </c>
    </row>
    <row r="23" spans="1:62" ht="105" customHeight="1" x14ac:dyDescent="0.25">
      <c r="A23" s="13">
        <v>13</v>
      </c>
      <c r="B23" s="27" t="s">
        <v>48</v>
      </c>
      <c r="C23" s="6" t="s">
        <v>85</v>
      </c>
      <c r="D23" s="7" t="s">
        <v>49</v>
      </c>
      <c r="E23" s="25" t="s">
        <v>79</v>
      </c>
      <c r="F23" s="26" t="s">
        <v>50</v>
      </c>
      <c r="G23" s="5" t="s">
        <v>51</v>
      </c>
      <c r="H23" s="40">
        <v>5000</v>
      </c>
      <c r="I23" s="41">
        <f>5000*12</f>
        <v>60000</v>
      </c>
      <c r="J23" s="42" t="s">
        <v>71</v>
      </c>
      <c r="K23" s="43" t="s">
        <v>82</v>
      </c>
    </row>
    <row r="24" spans="1:62" s="2" customFormat="1" ht="90.75" customHeight="1" x14ac:dyDescent="0.25">
      <c r="A24" s="13">
        <v>14</v>
      </c>
      <c r="B24" s="24" t="s">
        <v>67</v>
      </c>
      <c r="C24" s="6" t="s">
        <v>86</v>
      </c>
      <c r="D24" s="7" t="s">
        <v>19</v>
      </c>
      <c r="E24" s="25" t="s">
        <v>87</v>
      </c>
      <c r="F24" s="26" t="s">
        <v>20</v>
      </c>
      <c r="G24" s="5" t="s">
        <v>21</v>
      </c>
      <c r="H24" s="40">
        <v>2500</v>
      </c>
      <c r="I24" s="41">
        <f>2500*12</f>
        <v>30000</v>
      </c>
      <c r="J24" s="42" t="s">
        <v>71</v>
      </c>
      <c r="K24" s="43" t="s">
        <v>88</v>
      </c>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row>
    <row r="25" spans="1:62" s="5" customFormat="1" ht="88.5" customHeight="1" x14ac:dyDescent="0.2">
      <c r="A25" s="13">
        <v>15</v>
      </c>
      <c r="B25" s="5" t="s">
        <v>13</v>
      </c>
      <c r="C25" s="33" t="s">
        <v>115</v>
      </c>
      <c r="D25" s="5" t="s">
        <v>65</v>
      </c>
      <c r="E25" s="5" t="s">
        <v>64</v>
      </c>
      <c r="F25" s="5">
        <v>578630</v>
      </c>
      <c r="G25" s="5" t="s">
        <v>66</v>
      </c>
      <c r="H25" s="40">
        <v>3375</v>
      </c>
      <c r="I25" s="40">
        <v>40500</v>
      </c>
      <c r="J25" s="42" t="s">
        <v>71</v>
      </c>
      <c r="K25" s="33"/>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4"/>
      <c r="AR25" s="34"/>
      <c r="AS25" s="34"/>
      <c r="AT25" s="34"/>
      <c r="AU25" s="34"/>
      <c r="AV25" s="34"/>
      <c r="AW25" s="34"/>
      <c r="AX25" s="34"/>
      <c r="AY25" s="34"/>
      <c r="AZ25" s="34"/>
      <c r="BA25" s="34"/>
      <c r="BB25" s="34"/>
      <c r="BC25" s="34"/>
      <c r="BD25" s="34"/>
      <c r="BE25" s="34"/>
      <c r="BF25" s="34"/>
      <c r="BG25" s="34"/>
      <c r="BH25" s="34"/>
      <c r="BI25" s="34"/>
      <c r="BJ25" s="34"/>
    </row>
    <row r="26" spans="1:62" s="15" customFormat="1" ht="26.25" customHeight="1" x14ac:dyDescent="0.25">
      <c r="A26" s="14"/>
      <c r="B26" s="52" t="s">
        <v>14</v>
      </c>
      <c r="C26" s="53"/>
      <c r="D26" s="53"/>
      <c r="E26" s="53"/>
      <c r="F26" s="53"/>
      <c r="G26" s="54"/>
      <c r="H26" s="48">
        <f>SUM(H11:H25)</f>
        <v>117375</v>
      </c>
      <c r="I26" s="49"/>
      <c r="J26" s="49"/>
      <c r="K26" s="49"/>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row>
    <row r="28" spans="1:62" s="2" customFormat="1" ht="15.75" x14ac:dyDescent="0.25">
      <c r="A28" s="2" t="s">
        <v>119</v>
      </c>
      <c r="B28" s="3"/>
      <c r="C28" s="3"/>
      <c r="D28" s="3"/>
      <c r="F28" s="3"/>
      <c r="G28" s="3"/>
      <c r="H28" s="50"/>
      <c r="I28" s="50"/>
      <c r="J28" s="50"/>
      <c r="K28" s="50"/>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row>
  </sheetData>
  <mergeCells count="8">
    <mergeCell ref="A8:C8"/>
    <mergeCell ref="B26:G26"/>
    <mergeCell ref="B1:J1"/>
    <mergeCell ref="B2:J2"/>
    <mergeCell ref="B3:J3"/>
    <mergeCell ref="A5:K5"/>
    <mergeCell ref="A6:K6"/>
    <mergeCell ref="A7:K7"/>
  </mergeCells>
  <pageMargins left="0.51181102362204722" right="0.51181102362204722" top="0.35433070866141736" bottom="0.35433070866141736" header="0.31496062992125984" footer="0.31496062992125984"/>
  <pageSetup scale="70" orientation="landscape"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Arrendamiento</vt:lpstr>
      <vt:lpstr>Arrendamiento!Títulos_a_imprimir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UDAF</dc:creator>
  <cp:lastModifiedBy>Informatica</cp:lastModifiedBy>
  <cp:lastPrinted>2022-11-15T15:20:14Z</cp:lastPrinted>
  <dcterms:created xsi:type="dcterms:W3CDTF">2015-01-13T22:15:31Z</dcterms:created>
  <dcterms:modified xsi:type="dcterms:W3CDTF">2022-11-15T15:20:23Z</dcterms:modified>
</cp:coreProperties>
</file>